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lmo/Documents/Hus/Samfällighet/Stämma 21/"/>
    </mc:Choice>
  </mc:AlternateContent>
  <xr:revisionPtr revIDLastSave="0" documentId="13_ncr:1_{1DB2CB95-BEF5-2343-B985-A9262B2C1914}" xr6:coauthVersionLast="46" xr6:coauthVersionMax="46" xr10:uidLastSave="{00000000-0000-0000-0000-000000000000}"/>
  <bookViews>
    <workbookView xWindow="0" yWindow="500" windowWidth="23260" windowHeight="12580" activeTab="2" xr2:uid="{DB7780F7-2FAA-A741-A61D-A311D4E7EEC0}"/>
  </bookViews>
  <sheets>
    <sheet name="Budget2019" sheetId="1" r:id="rId1"/>
    <sheet name="Budget2020" sheetId="2" r:id="rId2"/>
    <sheet name="Budget2021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8" i="3" l="1"/>
  <c r="D23" i="3" s="1"/>
  <c r="E18" i="3"/>
  <c r="E23" i="3" s="1"/>
  <c r="F18" i="3"/>
  <c r="G18" i="3"/>
  <c r="H18" i="3"/>
  <c r="I18" i="3"/>
  <c r="I23" i="3" s="1"/>
  <c r="J18" i="3"/>
  <c r="K18" i="3"/>
  <c r="L18" i="3"/>
  <c r="L23" i="3" s="1"/>
  <c r="M18" i="3"/>
  <c r="M23" i="3" s="1"/>
  <c r="N18" i="3"/>
  <c r="C18" i="3"/>
  <c r="O13" i="3"/>
  <c r="O14" i="3"/>
  <c r="D3" i="3"/>
  <c r="E3" i="3"/>
  <c r="F3" i="3"/>
  <c r="G3" i="3"/>
  <c r="H3" i="3"/>
  <c r="I3" i="3"/>
  <c r="J3" i="3"/>
  <c r="K3" i="3"/>
  <c r="L3" i="3"/>
  <c r="M3" i="3"/>
  <c r="N3" i="3"/>
  <c r="C3" i="3"/>
  <c r="O3" i="3" s="1"/>
  <c r="N23" i="3"/>
  <c r="K23" i="3"/>
  <c r="J23" i="3"/>
  <c r="H23" i="3"/>
  <c r="G23" i="3"/>
  <c r="F23" i="3"/>
  <c r="C23" i="3"/>
  <c r="O20" i="3"/>
  <c r="O19" i="3"/>
  <c r="O18" i="3"/>
  <c r="O17" i="3"/>
  <c r="O16" i="3"/>
  <c r="O15" i="3"/>
  <c r="O12" i="3"/>
  <c r="O11" i="3"/>
  <c r="O10" i="3"/>
  <c r="O9" i="3"/>
  <c r="O4" i="3"/>
  <c r="N23" i="2"/>
  <c r="O4" i="2"/>
  <c r="M23" i="2"/>
  <c r="L23" i="2"/>
  <c r="K23" i="2"/>
  <c r="J23" i="2"/>
  <c r="I23" i="2"/>
  <c r="H23" i="2"/>
  <c r="G23" i="2"/>
  <c r="F23" i="2"/>
  <c r="E23" i="2"/>
  <c r="D23" i="2"/>
  <c r="O20" i="2"/>
  <c r="O19" i="2"/>
  <c r="O18" i="2"/>
  <c r="O17" i="2"/>
  <c r="O16" i="2"/>
  <c r="O15" i="2"/>
  <c r="O12" i="2"/>
  <c r="C23" i="2"/>
  <c r="O11" i="2"/>
  <c r="O10" i="2"/>
  <c r="O9" i="2"/>
  <c r="O3" i="2"/>
  <c r="P21" i="1"/>
  <c r="S4" i="1"/>
  <c r="S8" i="1"/>
  <c r="O23" i="3" l="1"/>
  <c r="O6" i="3"/>
  <c r="O6" i="2"/>
  <c r="O23" i="2"/>
  <c r="E21" i="1"/>
  <c r="F21" i="1"/>
  <c r="G21" i="1"/>
  <c r="H21" i="1"/>
  <c r="H24" i="1" s="1"/>
  <c r="I21" i="1"/>
  <c r="I24" i="1" s="1"/>
  <c r="J21" i="1"/>
  <c r="J24" i="1" s="1"/>
  <c r="K21" i="1"/>
  <c r="K24" i="1" s="1"/>
  <c r="L21" i="1"/>
  <c r="L24" i="1" s="1"/>
  <c r="M21" i="1"/>
  <c r="M24" i="1" s="1"/>
  <c r="N12" i="1"/>
  <c r="N21" i="1" s="1"/>
  <c r="N24" i="1" s="1"/>
  <c r="O16" i="1"/>
  <c r="S16" i="1" s="1"/>
  <c r="G24" i="1" l="1"/>
  <c r="D12" i="1"/>
  <c r="D21" i="1" s="1"/>
  <c r="C12" i="1"/>
  <c r="C21" i="1" s="1"/>
  <c r="O21" i="1" s="1"/>
  <c r="O18" i="1"/>
  <c r="S18" i="1" s="1"/>
  <c r="O17" i="1"/>
  <c r="S17" i="1" s="1"/>
  <c r="O11" i="1"/>
  <c r="S11" i="1" s="1"/>
  <c r="O13" i="1"/>
  <c r="S13" i="1" s="1"/>
  <c r="O14" i="1"/>
  <c r="S14" i="1" s="1"/>
  <c r="O15" i="1"/>
  <c r="S15" i="1" s="1"/>
  <c r="O9" i="1"/>
  <c r="S9" i="1" s="1"/>
  <c r="O10" i="1"/>
  <c r="S10" i="1" s="1"/>
  <c r="D3" i="1"/>
  <c r="E3" i="1"/>
  <c r="E24" i="1" s="1"/>
  <c r="F3" i="1"/>
  <c r="F24" i="1" s="1"/>
  <c r="C3" i="1"/>
  <c r="O3" i="1" l="1"/>
  <c r="S3" i="1" s="1"/>
  <c r="C24" i="1"/>
  <c r="D24" i="1"/>
  <c r="O12" i="1"/>
  <c r="S12" i="1" s="1"/>
  <c r="O2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tc={05D6FF3B-C075-4E03-889F-672790B59FD4}</author>
    <author>tc={67DCA29C-E4F4-4F83-83CB-603D48057FD2}</author>
    <author>tc={ECA8A798-A573-4FC3-A931-34E95E37E4C9}</author>
  </authors>
  <commentList>
    <comment ref="B4" authorId="0" shapeId="0" xr:uid="{05D6FF3B-C075-4E03-889F-672790B59FD4}">
      <text>
        <t>[Trådad kommentar]
I din version av Excel kan du läsa den här trådade kommentaren, men eventuella ändringar i den tas bort om filen öppnas i en senare version av Excel. Läs mer: https://go.microsoft.com/fwlink/?linkid=870924
Kommentar:
    Osäker på hur denna räknas men 2020 uppgick denna till 218 tkr.</t>
      </text>
    </comment>
    <comment ref="B12" authorId="1" shapeId="0" xr:uid="{67DCA29C-E4F4-4F83-83CB-603D48057FD2}">
      <text>
        <t>[Trådad kommentar]
I din version av Excel kan du läsa den här trådade kommentaren, men eventuella ändringar i den tas bort om filen öppnas i en senare version av Excel. Läs mer: https://go.microsoft.com/fwlink/?linkid=870924
Kommentar:
    Ej justerat, dock verkar totalt kostnad till LT konsult uppgått till 65 tkr under 2020.</t>
      </text>
    </comment>
    <comment ref="B18" authorId="2" shapeId="0" xr:uid="{ECA8A798-A573-4FC3-A931-34E95E37E4C9}">
      <text>
        <t>[Trådad kommentar]
I din version av Excel kan du läsa den här trådade kommentaren, men eventuella ändringar i den tas bort om filen öppnas i en senare version av Excel. Läs mer: https://go.microsoft.com/fwlink/?linkid=870924
Kommentar:
    Cassandra + Fortnox</t>
      </text>
    </comment>
  </commentList>
</comments>
</file>

<file path=xl/sharedStrings.xml><?xml version="1.0" encoding="utf-8"?>
<sst xmlns="http://schemas.openxmlformats.org/spreadsheetml/2006/main" count="98" uniqueCount="43">
  <si>
    <t>Budget 2019, SFF Finland</t>
  </si>
  <si>
    <t>Intäkter</t>
  </si>
  <si>
    <t>Jan</t>
  </si>
  <si>
    <t>Feb</t>
  </si>
  <si>
    <t>Apr</t>
  </si>
  <si>
    <t>Mars</t>
  </si>
  <si>
    <t>Maj</t>
  </si>
  <si>
    <t>Juni</t>
  </si>
  <si>
    <t>Juli</t>
  </si>
  <si>
    <t>Aug</t>
  </si>
  <si>
    <t>Sep</t>
  </si>
  <si>
    <t>Okt</t>
  </si>
  <si>
    <t>Nov</t>
  </si>
  <si>
    <t>Dec</t>
  </si>
  <si>
    <t>Samfällighetsavgifter</t>
  </si>
  <si>
    <t>Kostnader</t>
  </si>
  <si>
    <t>Försäkring Folksam</t>
  </si>
  <si>
    <t>Sophämtning VAFAB</t>
  </si>
  <si>
    <t>LT-konsult ordinarie</t>
  </si>
  <si>
    <t>LT-konsult snöröjning + sandning + sandupptagning</t>
  </si>
  <si>
    <t>El + fjärrvärme</t>
  </si>
  <si>
    <t>Hemsida</t>
  </si>
  <si>
    <t>Ekonomitjänster</t>
  </si>
  <si>
    <t>Bankkostnader</t>
  </si>
  <si>
    <t>Totalt</t>
  </si>
  <si>
    <t>Avsättning framtida kostnader samfällighet (om-asfaltering etc)</t>
  </si>
  <si>
    <t>Arvoden styrelsen + revisorer + sociala avgifter</t>
  </si>
  <si>
    <t>Likviditet = Pengar in - pengar ut</t>
  </si>
  <si>
    <t>Totala kostnader</t>
  </si>
  <si>
    <t>Förslag på ny avgift från maj: 870</t>
  </si>
  <si>
    <t>Utfall</t>
  </si>
  <si>
    <t>Diff</t>
  </si>
  <si>
    <t>Kompensation från PEAB</t>
  </si>
  <si>
    <t>Krediteringar mälarenergi</t>
  </si>
  <si>
    <t>Övriga intäkter</t>
  </si>
  <si>
    <t>Kompensation PEAB</t>
  </si>
  <si>
    <t>Krediting mälarenergi</t>
  </si>
  <si>
    <t>Fjärrvärme</t>
  </si>
  <si>
    <t>Vatten/Avlopp</t>
  </si>
  <si>
    <t>Elnät/Elhandel</t>
  </si>
  <si>
    <t>Budget 2020, SFF Finland</t>
  </si>
  <si>
    <t>Budget 2021, SFF Finland</t>
  </si>
  <si>
    <t>Styrelsearvode + revisorer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</si>
</sst>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Helvetica"/>
      <family val="2"/>
    </font>
    <font>
      <sz val="11"/>
      <color theme="1"/>
      <name val="FrutigerLTStd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/>
    <xf numFmtId="3" fontId="3" fillId="0" borderId="0" xfId="0" applyNumberFormat="1" applyFont="1"/>
    <xf numFmtId="0" fontId="2" fillId="0" borderId="0" xfId="0" applyFont="1" applyAlignment="1">
      <alignment wrapText="1"/>
    </xf>
    <xf numFmtId="0" fontId="0" fillId="0" borderId="0" xfId="0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assandra Melin" id="{E4410C2D-2EEE-4BF4-9E14-204023F06974}" userId="S::cassandra.melin@aqg.se::baa533d1-e574-49d9-9fca-e8334dbb80ef" providerId="AD"/>
</personList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4" dT="2021-02-10T16:43:20.97" personId="{E4410C2D-2EEE-4BF4-9E14-204023F06974}" id="{05D6FF3B-C075-4E03-889F-672790B59FD4}">
    <text>Osäker på hur denna räknas men 2020 uppgick denna till 218 tkr.</text>
  </threadedComment>
  <threadedComment ref="B12" dT="2021-02-10T16:49:24.92" personId="{E4410C2D-2EEE-4BF4-9E14-204023F06974}" id="{67DCA29C-E4F4-4F83-83CB-603D48057FD2}">
    <text>Ej justerat, dock verkar totalt kostnad till LT konsult uppgått till 65 tkr under 2020.</text>
  </threadedComment>
  <threadedComment ref="B18" dT="2021-02-10T16:47:26.57" personId="{E4410C2D-2EEE-4BF4-9E14-204023F06974}" id="{ECA8A798-A573-4FC3-A931-34E95E37E4C9}">
    <text>Cassandra + Fortnox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B5380-4C50-684F-BFBB-0CC37CAEE486}">
  <dimension ref="A1:S32"/>
  <sheetViews>
    <sheetView topLeftCell="A7" workbookViewId="0">
      <selection sqref="A1:O21"/>
    </sheetView>
  </sheetViews>
  <sheetFormatPr baseColWidth="10" defaultColWidth="11" defaultRowHeight="16"/>
  <cols>
    <col min="2" max="2" width="18.5" bestFit="1" customWidth="1"/>
    <col min="10" max="10" width="11.1640625" bestFit="1" customWidth="1"/>
    <col min="17" max="17" width="21.1640625" bestFit="1" customWidth="1"/>
    <col min="18" max="18" width="21.1640625" customWidth="1"/>
  </cols>
  <sheetData>
    <row r="1" spans="1:19">
      <c r="A1" t="s">
        <v>0</v>
      </c>
    </row>
    <row r="2" spans="1:19">
      <c r="B2" s="1" t="s">
        <v>1</v>
      </c>
      <c r="C2" t="s">
        <v>2</v>
      </c>
      <c r="D2" t="s">
        <v>3</v>
      </c>
      <c r="E2" t="s">
        <v>5</v>
      </c>
      <c r="F2" t="s">
        <v>4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s="1" t="s">
        <v>24</v>
      </c>
      <c r="P2" t="s">
        <v>30</v>
      </c>
      <c r="Q2" t="s">
        <v>32</v>
      </c>
      <c r="R2" t="s">
        <v>33</v>
      </c>
      <c r="S2" t="s">
        <v>31</v>
      </c>
    </row>
    <row r="3" spans="1:19">
      <c r="B3" t="s">
        <v>14</v>
      </c>
      <c r="C3">
        <f>620*23</f>
        <v>14260</v>
      </c>
      <c r="D3">
        <f t="shared" ref="D3:F3" si="0">620*23</f>
        <v>14260</v>
      </c>
      <c r="E3">
        <f t="shared" si="0"/>
        <v>14260</v>
      </c>
      <c r="F3">
        <f t="shared" si="0"/>
        <v>14260</v>
      </c>
      <c r="G3">
        <v>20000</v>
      </c>
      <c r="H3">
        <v>20000</v>
      </c>
      <c r="I3">
        <v>20000</v>
      </c>
      <c r="J3">
        <v>20000</v>
      </c>
      <c r="K3">
        <v>20000</v>
      </c>
      <c r="L3">
        <v>20000</v>
      </c>
      <c r="M3">
        <v>20000</v>
      </c>
      <c r="N3">
        <v>20000</v>
      </c>
      <c r="O3" s="1">
        <f>SUM(C3:N3)</f>
        <v>217040</v>
      </c>
      <c r="P3">
        <v>208468</v>
      </c>
      <c r="S3">
        <f t="shared" ref="S3:S9" si="1">P3-O3</f>
        <v>-8572</v>
      </c>
    </row>
    <row r="4" spans="1:19">
      <c r="B4" t="s">
        <v>34</v>
      </c>
      <c r="O4" s="1"/>
      <c r="P4">
        <v>39676</v>
      </c>
      <c r="S4">
        <f t="shared" si="1"/>
        <v>39676</v>
      </c>
    </row>
    <row r="5" spans="1:19">
      <c r="B5" t="s">
        <v>35</v>
      </c>
      <c r="O5" s="1"/>
      <c r="P5">
        <v>143859</v>
      </c>
    </row>
    <row r="6" spans="1:19">
      <c r="O6" s="1"/>
    </row>
    <row r="7" spans="1:19">
      <c r="O7" s="1"/>
    </row>
    <row r="8" spans="1:19">
      <c r="B8" s="1" t="s">
        <v>15</v>
      </c>
      <c r="O8" s="1"/>
      <c r="S8">
        <f t="shared" si="1"/>
        <v>0</v>
      </c>
    </row>
    <row r="9" spans="1:19">
      <c r="B9" t="s">
        <v>16</v>
      </c>
      <c r="H9">
        <v>4000</v>
      </c>
      <c r="O9" s="1">
        <f>SUM(C9:N9)</f>
        <v>4000</v>
      </c>
      <c r="P9">
        <v>4320</v>
      </c>
      <c r="S9">
        <f t="shared" si="1"/>
        <v>320</v>
      </c>
    </row>
    <row r="10" spans="1:19">
      <c r="B10" t="s">
        <v>17</v>
      </c>
      <c r="C10">
        <v>4528</v>
      </c>
      <c r="D10">
        <v>4528</v>
      </c>
      <c r="E10">
        <v>4528</v>
      </c>
      <c r="F10">
        <v>4528</v>
      </c>
      <c r="G10">
        <v>4528</v>
      </c>
      <c r="H10">
        <v>4600</v>
      </c>
      <c r="I10">
        <v>4600</v>
      </c>
      <c r="J10">
        <v>4600</v>
      </c>
      <c r="K10">
        <v>4600</v>
      </c>
      <c r="L10">
        <v>4600</v>
      </c>
      <c r="M10">
        <v>4600</v>
      </c>
      <c r="N10">
        <v>4600</v>
      </c>
      <c r="O10" s="1">
        <f>SUM(C10:N10)</f>
        <v>54840</v>
      </c>
      <c r="P10">
        <v>56863</v>
      </c>
      <c r="S10">
        <f>P10-O10</f>
        <v>2023</v>
      </c>
    </row>
    <row r="11" spans="1:19">
      <c r="B11" t="s">
        <v>18</v>
      </c>
      <c r="C11">
        <v>3885</v>
      </c>
      <c r="D11">
        <v>3885</v>
      </c>
      <c r="E11">
        <v>3885</v>
      </c>
      <c r="F11">
        <v>3885</v>
      </c>
      <c r="G11">
        <v>3885</v>
      </c>
      <c r="H11">
        <v>3885</v>
      </c>
      <c r="I11">
        <v>3885</v>
      </c>
      <c r="J11">
        <v>3885</v>
      </c>
      <c r="K11">
        <v>3885</v>
      </c>
      <c r="L11">
        <v>3885</v>
      </c>
      <c r="M11">
        <v>3885</v>
      </c>
      <c r="N11">
        <v>3885</v>
      </c>
      <c r="O11" s="1">
        <f t="shared" ref="O11:O17" si="2">SUM(C11:N11)</f>
        <v>46620</v>
      </c>
      <c r="P11">
        <v>46620</v>
      </c>
      <c r="S11">
        <f>P11-O11</f>
        <v>0</v>
      </c>
    </row>
    <row r="12" spans="1:19" ht="68">
      <c r="B12" s="2" t="s">
        <v>19</v>
      </c>
      <c r="C12">
        <f>1500*4+750*2</f>
        <v>7500</v>
      </c>
      <c r="D12">
        <f>1500*4+750*2</f>
        <v>7500</v>
      </c>
      <c r="E12">
        <v>3000</v>
      </c>
      <c r="N12">
        <f>1500*4+750*2</f>
        <v>7500</v>
      </c>
      <c r="O12" s="1">
        <f t="shared" si="2"/>
        <v>25500</v>
      </c>
      <c r="P12">
        <v>41118</v>
      </c>
      <c r="S12">
        <f>P12-O12</f>
        <v>15618</v>
      </c>
    </row>
    <row r="13" spans="1:19">
      <c r="B13" t="s">
        <v>20</v>
      </c>
      <c r="C13">
        <v>4500</v>
      </c>
      <c r="D13">
        <v>4500</v>
      </c>
      <c r="E13">
        <v>1500</v>
      </c>
      <c r="F13">
        <v>1500</v>
      </c>
      <c r="G13">
        <v>1500</v>
      </c>
      <c r="H13">
        <v>1500</v>
      </c>
      <c r="I13">
        <v>1500</v>
      </c>
      <c r="J13">
        <v>1500</v>
      </c>
      <c r="K13">
        <v>1500</v>
      </c>
      <c r="L13">
        <v>1500</v>
      </c>
      <c r="M13">
        <v>3000</v>
      </c>
      <c r="N13">
        <v>4500</v>
      </c>
      <c r="O13" s="1">
        <f t="shared" si="2"/>
        <v>28500</v>
      </c>
      <c r="P13">
        <v>402618</v>
      </c>
      <c r="Q13">
        <v>143859</v>
      </c>
      <c r="S13">
        <f>P13-O13-Q13</f>
        <v>230259</v>
      </c>
    </row>
    <row r="14" spans="1:19">
      <c r="B14" t="s">
        <v>21</v>
      </c>
      <c r="G14">
        <v>1087</v>
      </c>
      <c r="O14" s="1">
        <f t="shared" si="2"/>
        <v>1087</v>
      </c>
      <c r="P14">
        <v>1087</v>
      </c>
      <c r="S14">
        <f>P14-O14</f>
        <v>0</v>
      </c>
    </row>
    <row r="15" spans="1:19" ht="51">
      <c r="B15" s="2" t="s">
        <v>26</v>
      </c>
      <c r="N15">
        <v>18700</v>
      </c>
      <c r="O15" s="1">
        <f t="shared" si="2"/>
        <v>18700</v>
      </c>
      <c r="P15">
        <v>0</v>
      </c>
      <c r="S15">
        <f>P15-O15</f>
        <v>-18700</v>
      </c>
    </row>
    <row r="16" spans="1:19">
      <c r="B16" t="s">
        <v>22</v>
      </c>
      <c r="I16">
        <v>2000</v>
      </c>
      <c r="J16">
        <v>2000</v>
      </c>
      <c r="K16">
        <v>2000</v>
      </c>
      <c r="L16">
        <v>2000</v>
      </c>
      <c r="M16">
        <v>2000</v>
      </c>
      <c r="N16">
        <v>2000</v>
      </c>
      <c r="O16" s="1">
        <f>SUM(C16:N16)</f>
        <v>12000</v>
      </c>
      <c r="P16">
        <v>0</v>
      </c>
      <c r="S16">
        <f>P16-O16</f>
        <v>-12000</v>
      </c>
    </row>
    <row r="17" spans="2:19">
      <c r="B17" t="s">
        <v>23</v>
      </c>
      <c r="H17">
        <v>300</v>
      </c>
      <c r="O17" s="1">
        <f t="shared" si="2"/>
        <v>300</v>
      </c>
      <c r="P17">
        <v>1650</v>
      </c>
      <c r="S17">
        <f>P17-O17</f>
        <v>1350</v>
      </c>
    </row>
    <row r="18" spans="2:19" ht="68">
      <c r="B18" s="2" t="s">
        <v>25</v>
      </c>
      <c r="N18">
        <v>24000</v>
      </c>
      <c r="O18" s="1">
        <f>SUM(C18:N18)</f>
        <v>24000</v>
      </c>
      <c r="P18">
        <v>0</v>
      </c>
      <c r="S18">
        <f>P18-O18</f>
        <v>-24000</v>
      </c>
    </row>
    <row r="19" spans="2:19">
      <c r="B19" s="2"/>
      <c r="O19" s="1"/>
    </row>
    <row r="20" spans="2:19">
      <c r="B20" s="2"/>
      <c r="O20" s="1"/>
    </row>
    <row r="21" spans="2:19">
      <c r="B21" s="1" t="s">
        <v>28</v>
      </c>
      <c r="C21" s="1">
        <f>SUM(C9:C18)</f>
        <v>20413</v>
      </c>
      <c r="D21" s="1">
        <f t="shared" ref="D21:N21" si="3">SUM(D9:D18)</f>
        <v>20413</v>
      </c>
      <c r="E21" s="1">
        <f t="shared" si="3"/>
        <v>12913</v>
      </c>
      <c r="F21" s="1">
        <f t="shared" si="3"/>
        <v>9913</v>
      </c>
      <c r="G21" s="1">
        <f t="shared" si="3"/>
        <v>11000</v>
      </c>
      <c r="H21" s="1">
        <f t="shared" si="3"/>
        <v>14285</v>
      </c>
      <c r="I21" s="1">
        <f t="shared" si="3"/>
        <v>11985</v>
      </c>
      <c r="J21" s="1">
        <f t="shared" si="3"/>
        <v>11985</v>
      </c>
      <c r="K21" s="1">
        <f t="shared" si="3"/>
        <v>11985</v>
      </c>
      <c r="L21" s="1">
        <f t="shared" si="3"/>
        <v>11985</v>
      </c>
      <c r="M21" s="1">
        <f t="shared" si="3"/>
        <v>13485</v>
      </c>
      <c r="N21" s="1">
        <f t="shared" si="3"/>
        <v>65185</v>
      </c>
      <c r="O21" s="1">
        <f>SUM(C21:N21)</f>
        <v>215547</v>
      </c>
      <c r="P21" s="1">
        <f>SUM(P9:P18)</f>
        <v>554276</v>
      </c>
    </row>
    <row r="24" spans="2:19" ht="34">
      <c r="B24" s="5" t="s">
        <v>27</v>
      </c>
      <c r="C24">
        <f>C3-C21</f>
        <v>-6153</v>
      </c>
      <c r="D24">
        <f t="shared" ref="D24:N24" si="4">D3-D21</f>
        <v>-6153</v>
      </c>
      <c r="E24">
        <f t="shared" si="4"/>
        <v>1347</v>
      </c>
      <c r="F24">
        <f t="shared" si="4"/>
        <v>4347</v>
      </c>
      <c r="G24">
        <f t="shared" si="4"/>
        <v>9000</v>
      </c>
      <c r="H24">
        <f t="shared" si="4"/>
        <v>5715</v>
      </c>
      <c r="I24">
        <f t="shared" si="4"/>
        <v>8015</v>
      </c>
      <c r="J24">
        <f t="shared" si="4"/>
        <v>8015</v>
      </c>
      <c r="K24">
        <f t="shared" si="4"/>
        <v>8015</v>
      </c>
      <c r="L24">
        <f t="shared" si="4"/>
        <v>8015</v>
      </c>
      <c r="M24">
        <f t="shared" si="4"/>
        <v>6515</v>
      </c>
      <c r="N24">
        <f t="shared" si="4"/>
        <v>-45185</v>
      </c>
      <c r="O24">
        <f>SUM(C24:N24)</f>
        <v>1493</v>
      </c>
    </row>
    <row r="26" spans="2:19" ht="34">
      <c r="B26" s="2" t="s">
        <v>29</v>
      </c>
    </row>
    <row r="31" spans="2:19">
      <c r="E31" s="9"/>
      <c r="F31" s="9"/>
      <c r="G31" s="9"/>
      <c r="J31" s="4"/>
    </row>
    <row r="32" spans="2:19">
      <c r="E32" s="9"/>
      <c r="F32" s="9"/>
      <c r="G32" s="9"/>
      <c r="J32" s="3"/>
    </row>
  </sheetData>
  <mergeCells count="3">
    <mergeCell ref="E31:E32"/>
    <mergeCell ref="F31:F32"/>
    <mergeCell ref="G31:G3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BBAA1-5393-4773-9BA5-4534A1F93EE5}">
  <dimension ref="A1:S23"/>
  <sheetViews>
    <sheetView topLeftCell="A9" workbookViewId="0">
      <selection activeCell="Q12" sqref="Q12"/>
    </sheetView>
  </sheetViews>
  <sheetFormatPr baseColWidth="10" defaultColWidth="8.83203125" defaultRowHeight="16"/>
  <cols>
    <col min="2" max="2" width="18.33203125" bestFit="1" customWidth="1"/>
  </cols>
  <sheetData>
    <row r="1" spans="1:19">
      <c r="A1" t="s">
        <v>40</v>
      </c>
    </row>
    <row r="2" spans="1:19">
      <c r="B2" s="1" t="s">
        <v>1</v>
      </c>
      <c r="C2" t="s">
        <v>2</v>
      </c>
      <c r="D2" t="s">
        <v>3</v>
      </c>
      <c r="E2" t="s">
        <v>5</v>
      </c>
      <c r="F2" t="s">
        <v>4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s="1" t="s">
        <v>24</v>
      </c>
    </row>
    <row r="3" spans="1:19">
      <c r="B3" t="s">
        <v>14</v>
      </c>
      <c r="C3">
        <v>36900</v>
      </c>
      <c r="D3">
        <v>36900</v>
      </c>
      <c r="E3">
        <v>36900</v>
      </c>
      <c r="F3">
        <v>36900</v>
      </c>
      <c r="G3">
        <v>36900</v>
      </c>
      <c r="H3">
        <v>36900</v>
      </c>
      <c r="I3">
        <v>36900</v>
      </c>
      <c r="J3">
        <v>36900</v>
      </c>
      <c r="K3">
        <v>36900</v>
      </c>
      <c r="L3">
        <v>36900</v>
      </c>
      <c r="M3">
        <v>36900</v>
      </c>
      <c r="N3">
        <v>36900</v>
      </c>
      <c r="O3" s="1">
        <f>SUM(C3:N3)</f>
        <v>442800</v>
      </c>
    </row>
    <row r="4" spans="1:19">
      <c r="B4" t="s">
        <v>36</v>
      </c>
      <c r="C4">
        <v>10833</v>
      </c>
      <c r="D4">
        <v>10833</v>
      </c>
      <c r="E4">
        <v>10833</v>
      </c>
      <c r="F4">
        <v>10833</v>
      </c>
      <c r="G4">
        <v>10833</v>
      </c>
      <c r="H4">
        <v>10833</v>
      </c>
      <c r="I4">
        <v>10833</v>
      </c>
      <c r="J4">
        <v>10833</v>
      </c>
      <c r="K4">
        <v>10833</v>
      </c>
      <c r="L4">
        <v>10833</v>
      </c>
      <c r="M4">
        <v>10833</v>
      </c>
      <c r="N4">
        <v>10833</v>
      </c>
      <c r="O4" s="1">
        <f>SUM(C4:N4)</f>
        <v>129996</v>
      </c>
    </row>
    <row r="5" spans="1:19">
      <c r="O5" s="1"/>
    </row>
    <row r="6" spans="1:19">
      <c r="O6" s="1">
        <f>SUM(O3:O4)</f>
        <v>572796</v>
      </c>
      <c r="S6">
        <v>1605</v>
      </c>
    </row>
    <row r="7" spans="1:19">
      <c r="O7" s="1"/>
    </row>
    <row r="8" spans="1:19">
      <c r="B8" s="1" t="s">
        <v>15</v>
      </c>
      <c r="O8" s="1"/>
    </row>
    <row r="9" spans="1:19">
      <c r="B9" t="s">
        <v>16</v>
      </c>
      <c r="H9">
        <v>4320</v>
      </c>
      <c r="O9" s="1">
        <f>SUM(C9:N9)</f>
        <v>4320</v>
      </c>
    </row>
    <row r="10" spans="1:19">
      <c r="B10" t="s">
        <v>17</v>
      </c>
      <c r="C10">
        <v>4800</v>
      </c>
      <c r="D10">
        <v>4800</v>
      </c>
      <c r="E10">
        <v>4800</v>
      </c>
      <c r="F10">
        <v>4800</v>
      </c>
      <c r="G10">
        <v>4800</v>
      </c>
      <c r="H10">
        <v>4800</v>
      </c>
      <c r="I10">
        <v>4800</v>
      </c>
      <c r="J10">
        <v>4800</v>
      </c>
      <c r="K10">
        <v>4800</v>
      </c>
      <c r="L10">
        <v>4800</v>
      </c>
      <c r="M10">
        <v>4800</v>
      </c>
      <c r="N10">
        <v>4800</v>
      </c>
      <c r="O10" s="1">
        <f>SUM(C10:N10)</f>
        <v>57600</v>
      </c>
    </row>
    <row r="11" spans="1:19">
      <c r="B11" t="s">
        <v>18</v>
      </c>
      <c r="C11">
        <v>3885</v>
      </c>
      <c r="D11">
        <v>3885</v>
      </c>
      <c r="E11">
        <v>3885</v>
      </c>
      <c r="F11">
        <v>3885</v>
      </c>
      <c r="G11">
        <v>3885</v>
      </c>
      <c r="H11">
        <v>3885</v>
      </c>
      <c r="I11">
        <v>3885</v>
      </c>
      <c r="J11">
        <v>3885</v>
      </c>
      <c r="K11">
        <v>3885</v>
      </c>
      <c r="L11">
        <v>3885</v>
      </c>
      <c r="M11">
        <v>3885</v>
      </c>
      <c r="N11">
        <v>3885</v>
      </c>
      <c r="O11" s="1">
        <f t="shared" ref="O11:O19" si="0">SUM(C11:N11)</f>
        <v>46620</v>
      </c>
    </row>
    <row r="12" spans="1:19" ht="68">
      <c r="B12" s="2" t="s">
        <v>19</v>
      </c>
      <c r="C12">
        <v>10000</v>
      </c>
      <c r="D12">
        <v>9000</v>
      </c>
      <c r="E12">
        <v>9000</v>
      </c>
      <c r="F12">
        <v>3000</v>
      </c>
      <c r="M12">
        <v>3426</v>
      </c>
      <c r="N12">
        <v>7000</v>
      </c>
      <c r="O12" s="1">
        <f t="shared" si="0"/>
        <v>41426</v>
      </c>
    </row>
    <row r="13" spans="1:19" ht="17">
      <c r="B13" s="2" t="s">
        <v>37</v>
      </c>
      <c r="C13">
        <v>21736</v>
      </c>
      <c r="D13">
        <v>21736</v>
      </c>
      <c r="E13">
        <v>21736</v>
      </c>
      <c r="F13">
        <v>21736</v>
      </c>
      <c r="G13">
        <v>21736</v>
      </c>
      <c r="H13">
        <v>21736</v>
      </c>
      <c r="I13">
        <v>21736</v>
      </c>
      <c r="J13">
        <v>21736</v>
      </c>
      <c r="K13">
        <v>21736</v>
      </c>
      <c r="L13">
        <v>21736</v>
      </c>
      <c r="M13">
        <v>21736</v>
      </c>
      <c r="N13">
        <v>21736</v>
      </c>
      <c r="O13" s="1"/>
    </row>
    <row r="14" spans="1:19" ht="17">
      <c r="B14" s="2" t="s">
        <v>39</v>
      </c>
      <c r="C14">
        <v>1531</v>
      </c>
      <c r="D14">
        <v>1531</v>
      </c>
      <c r="E14">
        <v>1531</v>
      </c>
      <c r="F14">
        <v>1531</v>
      </c>
      <c r="G14">
        <v>1531</v>
      </c>
      <c r="H14">
        <v>1531</v>
      </c>
      <c r="I14">
        <v>1531</v>
      </c>
      <c r="J14">
        <v>1531</v>
      </c>
      <c r="K14">
        <v>1531</v>
      </c>
      <c r="L14">
        <v>1531</v>
      </c>
      <c r="M14">
        <v>1531</v>
      </c>
      <c r="N14">
        <v>1531</v>
      </c>
      <c r="O14" s="1"/>
    </row>
    <row r="15" spans="1:19">
      <c r="B15" t="s">
        <v>38</v>
      </c>
      <c r="C15">
        <v>6543</v>
      </c>
      <c r="D15">
        <v>6543</v>
      </c>
      <c r="E15">
        <v>6543</v>
      </c>
      <c r="F15">
        <v>6543</v>
      </c>
      <c r="G15">
        <v>6543</v>
      </c>
      <c r="H15">
        <v>6543</v>
      </c>
      <c r="I15">
        <v>6543</v>
      </c>
      <c r="J15">
        <v>6543</v>
      </c>
      <c r="K15">
        <v>6543</v>
      </c>
      <c r="L15">
        <v>6543</v>
      </c>
      <c r="M15">
        <v>6543</v>
      </c>
      <c r="N15">
        <v>6543</v>
      </c>
      <c r="O15" s="1">
        <f t="shared" si="0"/>
        <v>78516</v>
      </c>
    </row>
    <row r="16" spans="1:19">
      <c r="B16" t="s">
        <v>21</v>
      </c>
      <c r="G16">
        <v>1087</v>
      </c>
      <c r="O16" s="1">
        <f t="shared" si="0"/>
        <v>1087</v>
      </c>
    </row>
    <row r="17" spans="2:15" ht="51">
      <c r="B17" s="2" t="s">
        <v>26</v>
      </c>
      <c r="E17">
        <v>18700</v>
      </c>
      <c r="N17">
        <v>18700</v>
      </c>
      <c r="O17" s="1">
        <f t="shared" si="0"/>
        <v>37400</v>
      </c>
    </row>
    <row r="18" spans="2:15">
      <c r="B18" t="s">
        <v>22</v>
      </c>
      <c r="O18" s="1">
        <f>SUM(C18:N18)</f>
        <v>0</v>
      </c>
    </row>
    <row r="19" spans="2:15">
      <c r="B19" t="s">
        <v>23</v>
      </c>
      <c r="H19">
        <v>1850</v>
      </c>
      <c r="O19" s="1">
        <f t="shared" si="0"/>
        <v>1850</v>
      </c>
    </row>
    <row r="20" spans="2:15" ht="68">
      <c r="B20" s="2" t="s">
        <v>25</v>
      </c>
      <c r="N20">
        <v>24000</v>
      </c>
      <c r="O20" s="1">
        <f>SUM(C20:N20)</f>
        <v>24000</v>
      </c>
    </row>
    <row r="21" spans="2:15">
      <c r="B21" s="2"/>
      <c r="O21" s="1"/>
    </row>
    <row r="22" spans="2:15">
      <c r="B22" s="2"/>
      <c r="O22" s="1"/>
    </row>
    <row r="23" spans="2:15">
      <c r="B23" s="1" t="s">
        <v>28</v>
      </c>
      <c r="C23" s="1">
        <f>SUM(C9:C20)</f>
        <v>48495</v>
      </c>
      <c r="D23" s="1">
        <f t="shared" ref="D23:M23" si="1">SUM(D9:D20)</f>
        <v>47495</v>
      </c>
      <c r="E23" s="1">
        <f t="shared" si="1"/>
        <v>66195</v>
      </c>
      <c r="F23" s="1">
        <f t="shared" si="1"/>
        <v>41495</v>
      </c>
      <c r="G23" s="1">
        <f t="shared" si="1"/>
        <v>39582</v>
      </c>
      <c r="H23" s="1">
        <f t="shared" si="1"/>
        <v>44665</v>
      </c>
      <c r="I23" s="1">
        <f t="shared" si="1"/>
        <v>38495</v>
      </c>
      <c r="J23" s="1">
        <f t="shared" si="1"/>
        <v>38495</v>
      </c>
      <c r="K23" s="1">
        <f t="shared" si="1"/>
        <v>38495</v>
      </c>
      <c r="L23" s="1">
        <f t="shared" si="1"/>
        <v>38495</v>
      </c>
      <c r="M23" s="1">
        <f t="shared" si="1"/>
        <v>41921</v>
      </c>
      <c r="N23" s="1">
        <f>SUM(N9:N20)</f>
        <v>88195</v>
      </c>
      <c r="O23" s="1">
        <f>SUM(C23:N23)</f>
        <v>572023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3569A9-4544-45D6-8F00-E745FF2E1083}">
  <dimension ref="A1:O23"/>
  <sheetViews>
    <sheetView tabSelected="1" workbookViewId="0">
      <selection activeCell="K20" sqref="K20"/>
    </sheetView>
  </sheetViews>
  <sheetFormatPr baseColWidth="10" defaultColWidth="8.83203125" defaultRowHeight="16"/>
  <cols>
    <col min="2" max="2" width="20" customWidth="1"/>
  </cols>
  <sheetData>
    <row r="1" spans="1:15">
      <c r="A1" t="s">
        <v>41</v>
      </c>
    </row>
    <row r="2" spans="1:15">
      <c r="B2" s="1" t="s">
        <v>1</v>
      </c>
      <c r="C2" t="s">
        <v>2</v>
      </c>
      <c r="D2" t="s">
        <v>3</v>
      </c>
      <c r="E2" t="s">
        <v>5</v>
      </c>
      <c r="F2" t="s">
        <v>4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s="1" t="s">
        <v>24</v>
      </c>
    </row>
    <row r="3" spans="1:15">
      <c r="B3" s="6" t="s">
        <v>14</v>
      </c>
      <c r="C3">
        <f>1600*23</f>
        <v>36800</v>
      </c>
      <c r="D3">
        <f t="shared" ref="D3:N3" si="0">1600*23</f>
        <v>36800</v>
      </c>
      <c r="E3">
        <f t="shared" si="0"/>
        <v>36800</v>
      </c>
      <c r="F3">
        <f t="shared" si="0"/>
        <v>36800</v>
      </c>
      <c r="G3">
        <f t="shared" si="0"/>
        <v>36800</v>
      </c>
      <c r="H3">
        <f t="shared" si="0"/>
        <v>36800</v>
      </c>
      <c r="I3">
        <f t="shared" si="0"/>
        <v>36800</v>
      </c>
      <c r="J3">
        <f t="shared" si="0"/>
        <v>36800</v>
      </c>
      <c r="K3">
        <f t="shared" si="0"/>
        <v>36800</v>
      </c>
      <c r="L3">
        <f t="shared" si="0"/>
        <v>36800</v>
      </c>
      <c r="M3">
        <f t="shared" si="0"/>
        <v>36800</v>
      </c>
      <c r="N3">
        <f t="shared" si="0"/>
        <v>36800</v>
      </c>
      <c r="O3" s="1">
        <f>SUM(C3:N3)</f>
        <v>441600</v>
      </c>
    </row>
    <row r="4" spans="1:15">
      <c r="B4" s="6" t="s">
        <v>36</v>
      </c>
      <c r="C4">
        <v>10833</v>
      </c>
      <c r="D4">
        <v>10833</v>
      </c>
      <c r="E4">
        <v>10833</v>
      </c>
      <c r="F4">
        <v>10833</v>
      </c>
      <c r="G4">
        <v>10833</v>
      </c>
      <c r="H4">
        <v>10833</v>
      </c>
      <c r="I4">
        <v>10833</v>
      </c>
      <c r="J4">
        <v>10833</v>
      </c>
      <c r="K4">
        <v>10833</v>
      </c>
      <c r="L4">
        <v>10833</v>
      </c>
      <c r="M4">
        <v>10833</v>
      </c>
      <c r="N4">
        <v>10833</v>
      </c>
      <c r="O4" s="1">
        <f>SUM(C4:N4)</f>
        <v>129996</v>
      </c>
    </row>
    <row r="5" spans="1:15">
      <c r="B5" s="6"/>
      <c r="O5" s="1"/>
    </row>
    <row r="6" spans="1:15">
      <c r="B6" s="6"/>
      <c r="O6" s="1">
        <f>SUM(O3:O4)</f>
        <v>571596</v>
      </c>
    </row>
    <row r="7" spans="1:15">
      <c r="B7" s="6"/>
      <c r="O7" s="1"/>
    </row>
    <row r="8" spans="1:15">
      <c r="B8" s="7" t="s">
        <v>15</v>
      </c>
      <c r="O8" s="1"/>
    </row>
    <row r="9" spans="1:15">
      <c r="B9" s="6" t="s">
        <v>16</v>
      </c>
      <c r="H9">
        <v>4750</v>
      </c>
      <c r="O9" s="1">
        <f>SUM(C9:N9)</f>
        <v>4750</v>
      </c>
    </row>
    <row r="10" spans="1:15">
      <c r="B10" s="6" t="s">
        <v>17</v>
      </c>
      <c r="C10">
        <v>5100</v>
      </c>
      <c r="D10">
        <v>5100</v>
      </c>
      <c r="E10">
        <v>5100</v>
      </c>
      <c r="F10">
        <v>5100</v>
      </c>
      <c r="G10">
        <v>5100</v>
      </c>
      <c r="H10">
        <v>5100</v>
      </c>
      <c r="I10">
        <v>5100</v>
      </c>
      <c r="J10">
        <v>5100</v>
      </c>
      <c r="K10">
        <v>5100</v>
      </c>
      <c r="L10">
        <v>5100</v>
      </c>
      <c r="M10">
        <v>5100</v>
      </c>
      <c r="N10">
        <v>5100</v>
      </c>
      <c r="O10" s="1">
        <f>SUM(C10:N10)</f>
        <v>61200</v>
      </c>
    </row>
    <row r="11" spans="1:15">
      <c r="B11" s="6" t="s">
        <v>18</v>
      </c>
      <c r="C11">
        <v>3953</v>
      </c>
      <c r="D11">
        <v>3953</v>
      </c>
      <c r="E11">
        <v>3953</v>
      </c>
      <c r="F11">
        <v>3953</v>
      </c>
      <c r="G11">
        <v>3953</v>
      </c>
      <c r="H11">
        <v>3953</v>
      </c>
      <c r="I11">
        <v>3953</v>
      </c>
      <c r="J11">
        <v>3953</v>
      </c>
      <c r="K11">
        <v>3953</v>
      </c>
      <c r="L11">
        <v>3953</v>
      </c>
      <c r="M11">
        <v>3953</v>
      </c>
      <c r="N11">
        <v>3953</v>
      </c>
      <c r="O11" s="1">
        <f t="shared" ref="O11:O17" si="1">SUM(C11:N11)</f>
        <v>47436</v>
      </c>
    </row>
    <row r="12" spans="1:15" ht="51">
      <c r="B12" s="8" t="s">
        <v>19</v>
      </c>
      <c r="C12">
        <v>10000</v>
      </c>
      <c r="D12">
        <v>9000</v>
      </c>
      <c r="E12">
        <v>9000</v>
      </c>
      <c r="F12">
        <v>3000</v>
      </c>
      <c r="M12">
        <v>3426</v>
      </c>
      <c r="N12">
        <v>7000</v>
      </c>
      <c r="O12" s="1">
        <f t="shared" si="1"/>
        <v>41426</v>
      </c>
    </row>
    <row r="13" spans="1:15" ht="17">
      <c r="B13" s="8" t="s">
        <v>37</v>
      </c>
      <c r="C13">
        <v>19500</v>
      </c>
      <c r="D13">
        <v>19500</v>
      </c>
      <c r="E13">
        <v>19500</v>
      </c>
      <c r="F13">
        <v>19500</v>
      </c>
      <c r="G13">
        <v>19500</v>
      </c>
      <c r="H13">
        <v>19500</v>
      </c>
      <c r="I13">
        <v>19500</v>
      </c>
      <c r="J13">
        <v>19500</v>
      </c>
      <c r="K13">
        <v>19500</v>
      </c>
      <c r="L13">
        <v>19500</v>
      </c>
      <c r="M13">
        <v>19500</v>
      </c>
      <c r="N13">
        <v>19500</v>
      </c>
      <c r="O13" s="1">
        <f t="shared" si="1"/>
        <v>234000</v>
      </c>
    </row>
    <row r="14" spans="1:15" ht="17">
      <c r="B14" s="8" t="s">
        <v>39</v>
      </c>
      <c r="C14">
        <v>2600</v>
      </c>
      <c r="D14">
        <v>2600</v>
      </c>
      <c r="E14">
        <v>2600</v>
      </c>
      <c r="F14">
        <v>2600</v>
      </c>
      <c r="G14">
        <v>2600</v>
      </c>
      <c r="H14">
        <v>2600</v>
      </c>
      <c r="I14">
        <v>2600</v>
      </c>
      <c r="J14">
        <v>2600</v>
      </c>
      <c r="K14">
        <v>2600</v>
      </c>
      <c r="L14">
        <v>2600</v>
      </c>
      <c r="M14">
        <v>2600</v>
      </c>
      <c r="N14">
        <v>2600</v>
      </c>
      <c r="O14" s="1">
        <f t="shared" si="1"/>
        <v>31200</v>
      </c>
    </row>
    <row r="15" spans="1:15">
      <c r="B15" s="6" t="s">
        <v>38</v>
      </c>
      <c r="C15">
        <v>6500</v>
      </c>
      <c r="D15">
        <v>6500</v>
      </c>
      <c r="E15">
        <v>6500</v>
      </c>
      <c r="F15">
        <v>6500</v>
      </c>
      <c r="G15">
        <v>6500</v>
      </c>
      <c r="H15">
        <v>6500</v>
      </c>
      <c r="I15">
        <v>6500</v>
      </c>
      <c r="J15">
        <v>6500</v>
      </c>
      <c r="K15">
        <v>6500</v>
      </c>
      <c r="L15">
        <v>6500</v>
      </c>
      <c r="M15">
        <v>6500</v>
      </c>
      <c r="N15">
        <v>6500</v>
      </c>
      <c r="O15" s="1">
        <f t="shared" si="1"/>
        <v>78000</v>
      </c>
    </row>
    <row r="16" spans="1:15">
      <c r="B16" s="6" t="s">
        <v>21</v>
      </c>
      <c r="G16">
        <v>1087</v>
      </c>
      <c r="O16" s="1">
        <f t="shared" si="1"/>
        <v>1087</v>
      </c>
    </row>
    <row r="17" spans="2:15" ht="34">
      <c r="B17" s="8" t="s">
        <v>42</v>
      </c>
      <c r="C17">
        <v>1290</v>
      </c>
      <c r="D17">
        <v>1290</v>
      </c>
      <c r="E17">
        <v>1290</v>
      </c>
      <c r="F17">
        <v>1290</v>
      </c>
      <c r="G17">
        <v>1290</v>
      </c>
      <c r="H17">
        <v>1290</v>
      </c>
      <c r="I17">
        <v>1290</v>
      </c>
      <c r="J17">
        <v>1290</v>
      </c>
      <c r="K17">
        <v>1290</v>
      </c>
      <c r="L17">
        <v>1290</v>
      </c>
      <c r="M17">
        <v>1290</v>
      </c>
      <c r="N17">
        <v>1290</v>
      </c>
      <c r="O17" s="1">
        <f t="shared" si="1"/>
        <v>15480</v>
      </c>
    </row>
    <row r="18" spans="2:15">
      <c r="B18" s="6" t="s">
        <v>22</v>
      </c>
      <c r="C18">
        <f>547+250</f>
        <v>797</v>
      </c>
      <c r="D18">
        <f t="shared" ref="D18:N18" si="2">547+250</f>
        <v>797</v>
      </c>
      <c r="E18">
        <f t="shared" si="2"/>
        <v>797</v>
      </c>
      <c r="F18">
        <f t="shared" si="2"/>
        <v>797</v>
      </c>
      <c r="G18">
        <f t="shared" si="2"/>
        <v>797</v>
      </c>
      <c r="H18">
        <f t="shared" si="2"/>
        <v>797</v>
      </c>
      <c r="I18">
        <f t="shared" si="2"/>
        <v>797</v>
      </c>
      <c r="J18">
        <f t="shared" si="2"/>
        <v>797</v>
      </c>
      <c r="K18">
        <f t="shared" si="2"/>
        <v>797</v>
      </c>
      <c r="L18">
        <f t="shared" si="2"/>
        <v>797</v>
      </c>
      <c r="M18">
        <f t="shared" si="2"/>
        <v>797</v>
      </c>
      <c r="N18">
        <f t="shared" si="2"/>
        <v>797</v>
      </c>
      <c r="O18" s="1">
        <f>SUM(C18:N18)</f>
        <v>9564</v>
      </c>
    </row>
    <row r="19" spans="2:15">
      <c r="B19" s="6" t="s">
        <v>23</v>
      </c>
      <c r="C19">
        <v>1850</v>
      </c>
      <c r="O19" s="1">
        <f>SUM(C19:N19)</f>
        <v>1850</v>
      </c>
    </row>
    <row r="20" spans="2:15" ht="68">
      <c r="B20" s="8" t="s">
        <v>25</v>
      </c>
      <c r="C20">
        <v>2000</v>
      </c>
      <c r="D20">
        <v>2000</v>
      </c>
      <c r="E20">
        <v>2000</v>
      </c>
      <c r="F20">
        <v>2000</v>
      </c>
      <c r="G20">
        <v>2000</v>
      </c>
      <c r="H20">
        <v>2000</v>
      </c>
      <c r="I20">
        <v>2000</v>
      </c>
      <c r="J20">
        <v>2000</v>
      </c>
      <c r="K20">
        <v>2000</v>
      </c>
      <c r="L20">
        <v>2000</v>
      </c>
      <c r="M20">
        <v>2000</v>
      </c>
      <c r="N20">
        <v>2000</v>
      </c>
      <c r="O20" s="1">
        <f>SUM(C20:N20)</f>
        <v>24000</v>
      </c>
    </row>
    <row r="21" spans="2:15">
      <c r="B21" s="2"/>
      <c r="O21" s="1"/>
    </row>
    <row r="22" spans="2:15">
      <c r="B22" s="2"/>
      <c r="O22" s="1"/>
    </row>
    <row r="23" spans="2:15">
      <c r="B23" s="1" t="s">
        <v>28</v>
      </c>
      <c r="C23" s="1">
        <f>SUM(C9:C20)</f>
        <v>53590</v>
      </c>
      <c r="D23" s="1">
        <f t="shared" ref="D23:M23" si="3">SUM(D9:D20)</f>
        <v>50740</v>
      </c>
      <c r="E23" s="1">
        <f t="shared" si="3"/>
        <v>50740</v>
      </c>
      <c r="F23" s="1">
        <f t="shared" si="3"/>
        <v>44740</v>
      </c>
      <c r="G23" s="1">
        <f t="shared" si="3"/>
        <v>42827</v>
      </c>
      <c r="H23" s="1">
        <f t="shared" si="3"/>
        <v>46490</v>
      </c>
      <c r="I23" s="1">
        <f t="shared" si="3"/>
        <v>41740</v>
      </c>
      <c r="J23" s="1">
        <f t="shared" si="3"/>
        <v>41740</v>
      </c>
      <c r="K23" s="1">
        <f t="shared" si="3"/>
        <v>41740</v>
      </c>
      <c r="L23" s="1">
        <f t="shared" si="3"/>
        <v>41740</v>
      </c>
      <c r="M23" s="1">
        <f t="shared" si="3"/>
        <v>45166</v>
      </c>
      <c r="N23" s="1">
        <f>SUM(N9:N20)</f>
        <v>48740</v>
      </c>
      <c r="O23" s="1">
        <f>SUM(C23:N23)</f>
        <v>549993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3</vt:i4>
      </vt:variant>
    </vt:vector>
  </HeadingPairs>
  <TitlesOfParts>
    <vt:vector size="3" baseType="lpstr">
      <vt:lpstr>Budget2019</vt:lpstr>
      <vt:lpstr>Budget2020</vt:lpstr>
      <vt:lpstr>Budget2021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Fredrik Dalmo</dc:creator>
  <cp:lastModifiedBy>Fredrik Dalmo</cp:lastModifiedBy>
  <dcterms:created xsi:type="dcterms:W3CDTF">2019-03-30T13:47:28Z</dcterms:created>
  <dcterms:modified xsi:type="dcterms:W3CDTF">2021-03-17T19:02:39Z</dcterms:modified>
</cp:coreProperties>
</file>