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202300"/>
  <mc:AlternateContent xmlns:mc="http://schemas.openxmlformats.org/markup-compatibility/2006">
    <mc:Choice Requires="x15">
      <x15ac:absPath xmlns:x15ac="http://schemas.microsoft.com/office/spreadsheetml/2010/11/ac" url="D:\Finland Samfällighet\Budget\"/>
    </mc:Choice>
  </mc:AlternateContent>
  <xr:revisionPtr revIDLastSave="0" documentId="8_{4E04640F-E47B-46AD-8748-394D94AF18F8}" xr6:coauthVersionLast="47" xr6:coauthVersionMax="47" xr10:uidLastSave="{00000000-0000-0000-0000-000000000000}"/>
  <bookViews>
    <workbookView xWindow="-120" yWindow="-120" windowWidth="38640" windowHeight="21240" xr2:uid="{B7513ED0-DBD9-4277-AE9A-9171E101CED4}"/>
  </bookViews>
  <sheets>
    <sheet name="Budget 2024 inkl mom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3" i="1" l="1"/>
  <c r="N22" i="1"/>
  <c r="N21" i="1"/>
  <c r="N20" i="1"/>
  <c r="M19" i="1"/>
  <c r="L19" i="1"/>
  <c r="K19" i="1"/>
  <c r="J19" i="1"/>
  <c r="I19" i="1"/>
  <c r="H19" i="1"/>
  <c r="G19" i="1"/>
  <c r="F19" i="1"/>
  <c r="E19" i="1"/>
  <c r="D19" i="1"/>
  <c r="C19" i="1"/>
  <c r="B19" i="1"/>
  <c r="N19" i="1" s="1"/>
  <c r="N18" i="1"/>
  <c r="N17" i="1"/>
  <c r="M16" i="1"/>
  <c r="L16" i="1"/>
  <c r="K16" i="1"/>
  <c r="J16" i="1"/>
  <c r="I16" i="1"/>
  <c r="H16" i="1"/>
  <c r="G16" i="1"/>
  <c r="F16" i="1"/>
  <c r="E16" i="1"/>
  <c r="D16" i="1"/>
  <c r="C16" i="1"/>
  <c r="N16" i="1" s="1"/>
  <c r="B16" i="1"/>
  <c r="M15" i="1"/>
  <c r="L15" i="1"/>
  <c r="K15" i="1"/>
  <c r="J15" i="1"/>
  <c r="I15" i="1"/>
  <c r="H15" i="1"/>
  <c r="G15" i="1"/>
  <c r="F15" i="1"/>
  <c r="E15" i="1"/>
  <c r="D15" i="1"/>
  <c r="C15" i="1"/>
  <c r="N15" i="1" s="1"/>
  <c r="B15" i="1"/>
  <c r="M14" i="1"/>
  <c r="L14" i="1"/>
  <c r="K14" i="1"/>
  <c r="J14" i="1"/>
  <c r="I14" i="1"/>
  <c r="H14" i="1"/>
  <c r="G14" i="1"/>
  <c r="F14" i="1"/>
  <c r="E14" i="1"/>
  <c r="D14" i="1"/>
  <c r="C14" i="1"/>
  <c r="B14" i="1"/>
  <c r="N14" i="1" s="1"/>
  <c r="K13" i="1"/>
  <c r="H13" i="1"/>
  <c r="E13" i="1"/>
  <c r="B13" i="1"/>
  <c r="N13" i="1" s="1"/>
  <c r="M12" i="1"/>
  <c r="L12" i="1"/>
  <c r="K12" i="1"/>
  <c r="J12" i="1"/>
  <c r="I12" i="1"/>
  <c r="H12" i="1"/>
  <c r="G12" i="1"/>
  <c r="F12" i="1"/>
  <c r="E12" i="1"/>
  <c r="D12" i="1"/>
  <c r="C12" i="1"/>
  <c r="B12" i="1"/>
  <c r="N12" i="1" s="1"/>
  <c r="M11" i="1"/>
  <c r="M24" i="1" s="1"/>
  <c r="L11" i="1"/>
  <c r="L24" i="1" s="1"/>
  <c r="K11" i="1"/>
  <c r="K24" i="1" s="1"/>
  <c r="J11" i="1"/>
  <c r="J24" i="1" s="1"/>
  <c r="I11" i="1"/>
  <c r="I24" i="1" s="1"/>
  <c r="H11" i="1"/>
  <c r="H24" i="1" s="1"/>
  <c r="G11" i="1"/>
  <c r="G24" i="1" s="1"/>
  <c r="F11" i="1"/>
  <c r="F24" i="1" s="1"/>
  <c r="E11" i="1"/>
  <c r="E24" i="1" s="1"/>
  <c r="D11" i="1"/>
  <c r="D24" i="1" s="1"/>
  <c r="C11" i="1"/>
  <c r="B11" i="1"/>
  <c r="N11" i="1" s="1"/>
  <c r="N24" i="1" s="1"/>
  <c r="M8" i="1"/>
  <c r="L8" i="1"/>
  <c r="K8" i="1"/>
  <c r="J8" i="1"/>
  <c r="I8" i="1"/>
  <c r="H8" i="1"/>
  <c r="G8" i="1"/>
  <c r="F8" i="1"/>
  <c r="E8" i="1"/>
  <c r="D8" i="1"/>
  <c r="C8" i="1"/>
  <c r="B8" i="1"/>
  <c r="N7" i="1"/>
  <c r="N6" i="1"/>
  <c r="N5" i="1"/>
  <c r="N4" i="1"/>
  <c r="N8" i="1" s="1"/>
  <c r="B24" i="1" l="1"/>
  <c r="C24" i="1"/>
</calcChain>
</file>

<file path=xl/sharedStrings.xml><?xml version="1.0" encoding="utf-8"?>
<sst xmlns="http://schemas.openxmlformats.org/spreadsheetml/2006/main" count="35" uniqueCount="34">
  <si>
    <t>Budget 2024, Finland Samfällighetsförening</t>
  </si>
  <si>
    <t>Intäkter</t>
  </si>
  <si>
    <t>Januari</t>
  </si>
  <si>
    <t>Februari</t>
  </si>
  <si>
    <t>Mars</t>
  </si>
  <si>
    <t>April</t>
  </si>
  <si>
    <t>Maj</t>
  </si>
  <si>
    <t>Juni</t>
  </si>
  <si>
    <t>Juli</t>
  </si>
  <si>
    <t>Augusti</t>
  </si>
  <si>
    <t>September</t>
  </si>
  <si>
    <t>Oktober</t>
  </si>
  <si>
    <t>November</t>
  </si>
  <si>
    <t>December</t>
  </si>
  <si>
    <t>Totalt</t>
  </si>
  <si>
    <t>Samfällighetsavgift</t>
  </si>
  <si>
    <t>Telia</t>
  </si>
  <si>
    <t>Arrende</t>
  </si>
  <si>
    <t>Kreditering Mälarenergi</t>
  </si>
  <si>
    <t>Totala intäkter</t>
  </si>
  <si>
    <t>Kostnader</t>
  </si>
  <si>
    <t>Fastighetsskötsel</t>
  </si>
  <si>
    <t>Elkostnad</t>
  </si>
  <si>
    <t>Energitjänster</t>
  </si>
  <si>
    <t>Fjärrvärme</t>
  </si>
  <si>
    <t>Vatten/Avlopp</t>
  </si>
  <si>
    <t xml:space="preserve">Sophämtning </t>
  </si>
  <si>
    <t>Fastighetsförsäkring</t>
  </si>
  <si>
    <t>Arvode styrelse, revisorer &amp; ekonomi</t>
  </si>
  <si>
    <t>Hemsidan</t>
  </si>
  <si>
    <t>Fortnox</t>
  </si>
  <si>
    <t>Bankkostnader</t>
  </si>
  <si>
    <t>Fondavsättning</t>
  </si>
  <si>
    <t>Totala kostnader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</si>
</sst>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r&quot;_-;\-* #,##0.00\ &quot;kr&quot;_-;_-* &quot;-&quot;??\ &quot;kr&quot;_-;_-@_-"/>
    <numFmt numFmtId="164" formatCode="_-* #,##0\ &quot;kr&quot;_-;\-* #,##0\ &quot;kr&quot;_-;_-* &quot;-&quot;??\ &quot;kr&quot;_-;_-@_-"/>
  </numFmts>
  <fonts count="4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3" borderId="0" xfId="0" applyFill="1"/>
    <xf numFmtId="0" fontId="0" fillId="3" borderId="3" xfId="0" applyFill="1" applyBorder="1"/>
    <xf numFmtId="0" fontId="3" fillId="3" borderId="4" xfId="0" applyFont="1" applyFill="1" applyBorder="1"/>
    <xf numFmtId="0" fontId="3" fillId="3" borderId="5" xfId="0" applyFont="1" applyFill="1" applyBorder="1"/>
    <xf numFmtId="0" fontId="3" fillId="4" borderId="6" xfId="0" applyFont="1" applyFill="1" applyBorder="1"/>
    <xf numFmtId="0" fontId="3" fillId="3" borderId="0" xfId="0" applyFont="1" applyFill="1"/>
    <xf numFmtId="164" fontId="0" fillId="3" borderId="0" xfId="1" applyNumberFormat="1" applyFont="1" applyFill="1" applyBorder="1"/>
    <xf numFmtId="164" fontId="3" fillId="4" borderId="7" xfId="0" applyNumberFormat="1" applyFont="1" applyFill="1" applyBorder="1"/>
    <xf numFmtId="164" fontId="3" fillId="4" borderId="8" xfId="0" applyNumberFormat="1" applyFont="1" applyFill="1" applyBorder="1"/>
    <xf numFmtId="0" fontId="3" fillId="3" borderId="9" xfId="0" applyFont="1" applyFill="1" applyBorder="1"/>
    <xf numFmtId="164" fontId="3" fillId="3" borderId="10" xfId="0" applyNumberFormat="1" applyFont="1" applyFill="1" applyBorder="1"/>
    <xf numFmtId="0" fontId="0" fillId="4" borderId="7" xfId="0" applyFill="1" applyBorder="1"/>
    <xf numFmtId="0" fontId="3" fillId="4" borderId="8" xfId="0" applyFont="1" applyFill="1" applyBorder="1"/>
    <xf numFmtId="164" fontId="3" fillId="4" borderId="7" xfId="1" applyNumberFormat="1" applyFont="1" applyFill="1" applyBorder="1"/>
    <xf numFmtId="0" fontId="0" fillId="3" borderId="3" xfId="0" applyFill="1" applyBorder="1" applyAlignment="1">
      <alignment wrapText="1"/>
    </xf>
    <xf numFmtId="0" fontId="3" fillId="3" borderId="11" xfId="0" applyFont="1" applyFill="1" applyBorder="1"/>
    <xf numFmtId="164" fontId="3" fillId="3" borderId="12" xfId="1" applyNumberFormat="1" applyFont="1" applyFill="1" applyBorder="1"/>
    <xf numFmtId="164" fontId="3" fillId="4" borderId="13" xfId="1" applyNumberFormat="1" applyFont="1" applyFill="1" applyBorder="1"/>
    <xf numFmtId="4" fontId="0" fillId="3" borderId="0" xfId="0" applyNumberFormat="1" applyFill="1"/>
    <xf numFmtId="164" fontId="0" fillId="3" borderId="0" xfId="0" applyNumberFormat="1" applyFill="1"/>
    <xf numFmtId="14" fontId="0" fillId="3" borderId="0" xfId="0" applyNumberFormat="1" applyFill="1"/>
  </cellXfs>
  <cellStyles count="2">
    <cellStyle name="Normal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FC5E8D-6A96-4976-A593-65BC514EB187}">
  <dimension ref="A1:N58"/>
  <sheetViews>
    <sheetView tabSelected="1" zoomScale="80" zoomScaleNormal="80" workbookViewId="0">
      <selection activeCell="N37" sqref="N37"/>
    </sheetView>
  </sheetViews>
  <sheetFormatPr defaultColWidth="8.75" defaultRowHeight="15.75" x14ac:dyDescent="0.25"/>
  <cols>
    <col min="1" max="1" width="24.75" style="3" customWidth="1"/>
    <col min="2" max="12" width="12.25" style="3" bestFit="1" customWidth="1"/>
    <col min="13" max="13" width="13.25" style="3" bestFit="1" customWidth="1"/>
    <col min="14" max="14" width="13.375" style="3" bestFit="1" customWidth="1"/>
    <col min="15" max="15" width="3" style="3" customWidth="1"/>
    <col min="16" max="16384" width="8.75" style="3"/>
  </cols>
  <sheetData>
    <row r="1" spans="1:14" ht="24" customHeight="1" thickBot="1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 ht="9.75" customHeight="1" x14ac:dyDescent="0.25">
      <c r="A2" s="4"/>
    </row>
    <row r="3" spans="1:14" s="8" customFormat="1" x14ac:dyDescent="0.25">
      <c r="A3" s="5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6" t="s">
        <v>10</v>
      </c>
      <c r="K3" s="6" t="s">
        <v>11</v>
      </c>
      <c r="L3" s="6" t="s">
        <v>12</v>
      </c>
      <c r="M3" s="6" t="s">
        <v>13</v>
      </c>
      <c r="N3" s="7" t="s">
        <v>14</v>
      </c>
    </row>
    <row r="4" spans="1:14" x14ac:dyDescent="0.25">
      <c r="A4" s="4" t="s">
        <v>15</v>
      </c>
      <c r="B4" s="9">
        <v>31625</v>
      </c>
      <c r="C4" s="9">
        <v>31625</v>
      </c>
      <c r="D4" s="9">
        <v>31625</v>
      </c>
      <c r="E4" s="9">
        <v>31625</v>
      </c>
      <c r="F4" s="9">
        <v>31625</v>
      </c>
      <c r="G4" s="9">
        <v>31625</v>
      </c>
      <c r="H4" s="9">
        <v>31625</v>
      </c>
      <c r="I4" s="9">
        <v>31625</v>
      </c>
      <c r="J4" s="9">
        <v>31625</v>
      </c>
      <c r="K4" s="9">
        <v>31625</v>
      </c>
      <c r="L4" s="9">
        <v>31625</v>
      </c>
      <c r="M4" s="9">
        <v>31625</v>
      </c>
      <c r="N4" s="10">
        <f>SUM(B4:M4)</f>
        <v>379500</v>
      </c>
    </row>
    <row r="5" spans="1:14" x14ac:dyDescent="0.25">
      <c r="A5" s="4" t="s">
        <v>16</v>
      </c>
      <c r="B5" s="9">
        <v>6646.9999999999991</v>
      </c>
      <c r="C5" s="9">
        <v>6646.9999999999991</v>
      </c>
      <c r="D5" s="9">
        <v>6646.9999999999991</v>
      </c>
      <c r="E5" s="9">
        <v>6646.9999999999991</v>
      </c>
      <c r="F5" s="9">
        <v>6646.9999999999991</v>
      </c>
      <c r="G5" s="9">
        <v>6646.9999999999991</v>
      </c>
      <c r="H5" s="9">
        <v>6646.9999999999991</v>
      </c>
      <c r="I5" s="9">
        <v>6646.9999999999991</v>
      </c>
      <c r="J5" s="9">
        <v>6646.9999999999991</v>
      </c>
      <c r="K5" s="9">
        <v>6646.9999999999991</v>
      </c>
      <c r="L5" s="9">
        <v>6646.9999999999991</v>
      </c>
      <c r="M5" s="9">
        <v>6646.9999999999991</v>
      </c>
      <c r="N5" s="10">
        <f>SUM(B5:M5)</f>
        <v>79763.999999999985</v>
      </c>
    </row>
    <row r="6" spans="1:14" x14ac:dyDescent="0.25">
      <c r="A6" s="4" t="s">
        <v>17</v>
      </c>
      <c r="B6" s="9">
        <v>382</v>
      </c>
      <c r="C6" s="9">
        <v>382</v>
      </c>
      <c r="D6" s="9">
        <v>382</v>
      </c>
      <c r="E6" s="9">
        <v>382</v>
      </c>
      <c r="F6" s="9">
        <v>382</v>
      </c>
      <c r="G6" s="9">
        <v>382</v>
      </c>
      <c r="H6" s="9">
        <v>382</v>
      </c>
      <c r="I6" s="9">
        <v>382</v>
      </c>
      <c r="J6" s="9">
        <v>382</v>
      </c>
      <c r="K6" s="9">
        <v>382</v>
      </c>
      <c r="L6" s="9">
        <v>382</v>
      </c>
      <c r="M6" s="9">
        <v>382</v>
      </c>
      <c r="N6" s="10">
        <f>SUM(B6:M6)</f>
        <v>4584</v>
      </c>
    </row>
    <row r="7" spans="1:14" x14ac:dyDescent="0.25">
      <c r="A7" s="4" t="s">
        <v>18</v>
      </c>
      <c r="B7" s="9">
        <v>19000</v>
      </c>
      <c r="C7" s="9">
        <v>19000</v>
      </c>
      <c r="D7" s="9">
        <v>19000</v>
      </c>
      <c r="E7" s="9">
        <v>19000</v>
      </c>
      <c r="F7" s="9">
        <v>19000</v>
      </c>
      <c r="G7" s="9">
        <v>19000</v>
      </c>
      <c r="H7" s="9">
        <v>19000</v>
      </c>
      <c r="I7" s="9">
        <v>19000</v>
      </c>
      <c r="J7" s="9">
        <v>19000</v>
      </c>
      <c r="K7" s="9">
        <v>19000</v>
      </c>
      <c r="L7" s="9">
        <v>19000</v>
      </c>
      <c r="M7" s="9">
        <v>19000</v>
      </c>
      <c r="N7" s="11">
        <f>SUM(B7:M7)</f>
        <v>228000</v>
      </c>
    </row>
    <row r="8" spans="1:14" s="8" customFormat="1" x14ac:dyDescent="0.25">
      <c r="A8" s="12" t="s">
        <v>19</v>
      </c>
      <c r="B8" s="13">
        <f>SUM(B4:B7)</f>
        <v>57654</v>
      </c>
      <c r="C8" s="13">
        <f t="shared" ref="C8:M8" si="0">SUM(C4:C7)</f>
        <v>57654</v>
      </c>
      <c r="D8" s="13">
        <f t="shared" si="0"/>
        <v>57654</v>
      </c>
      <c r="E8" s="13">
        <f t="shared" si="0"/>
        <v>57654</v>
      </c>
      <c r="F8" s="13">
        <f t="shared" si="0"/>
        <v>57654</v>
      </c>
      <c r="G8" s="13">
        <f t="shared" si="0"/>
        <v>57654</v>
      </c>
      <c r="H8" s="13">
        <f t="shared" si="0"/>
        <v>57654</v>
      </c>
      <c r="I8" s="13">
        <f t="shared" si="0"/>
        <v>57654</v>
      </c>
      <c r="J8" s="13">
        <f t="shared" si="0"/>
        <v>57654</v>
      </c>
      <c r="K8" s="13">
        <f t="shared" si="0"/>
        <v>57654</v>
      </c>
      <c r="L8" s="13">
        <f t="shared" si="0"/>
        <v>57654</v>
      </c>
      <c r="M8" s="13">
        <f t="shared" si="0"/>
        <v>57654</v>
      </c>
      <c r="N8" s="10">
        <f>SUM(N4:N7)</f>
        <v>691848</v>
      </c>
    </row>
    <row r="9" spans="1:14" x14ac:dyDescent="0.25">
      <c r="A9" s="4"/>
      <c r="N9" s="14"/>
    </row>
    <row r="10" spans="1:14" s="8" customFormat="1" x14ac:dyDescent="0.25">
      <c r="A10" s="5" t="s">
        <v>20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15"/>
    </row>
    <row r="11" spans="1:14" x14ac:dyDescent="0.25">
      <c r="A11" s="4" t="s">
        <v>21</v>
      </c>
      <c r="B11" s="9">
        <f>2853</f>
        <v>2853</v>
      </c>
      <c r="C11" s="9">
        <f>2853</f>
        <v>2853</v>
      </c>
      <c r="D11" s="9">
        <f>2853</f>
        <v>2853</v>
      </c>
      <c r="E11" s="9">
        <f>2853</f>
        <v>2853</v>
      </c>
      <c r="F11" s="9">
        <f>2853</f>
        <v>2853</v>
      </c>
      <c r="G11" s="9">
        <f>2853</f>
        <v>2853</v>
      </c>
      <c r="H11" s="9">
        <f>2853</f>
        <v>2853</v>
      </c>
      <c r="I11" s="9">
        <f>2853</f>
        <v>2853</v>
      </c>
      <c r="J11" s="9">
        <f>2853</f>
        <v>2853</v>
      </c>
      <c r="K11" s="9">
        <f>2853</f>
        <v>2853</v>
      </c>
      <c r="L11" s="9">
        <f>2853</f>
        <v>2853</v>
      </c>
      <c r="M11" s="9">
        <f>2853</f>
        <v>2853</v>
      </c>
      <c r="N11" s="16">
        <f>SUM(B11:M11)</f>
        <v>34236</v>
      </c>
    </row>
    <row r="12" spans="1:14" x14ac:dyDescent="0.25">
      <c r="A12" s="17" t="s">
        <v>22</v>
      </c>
      <c r="B12" s="9">
        <f>1900*1.25</f>
        <v>2375</v>
      </c>
      <c r="C12" s="9">
        <f t="shared" ref="C12:M12" si="1">1900*1.25</f>
        <v>2375</v>
      </c>
      <c r="D12" s="9">
        <f t="shared" si="1"/>
        <v>2375</v>
      </c>
      <c r="E12" s="9">
        <f t="shared" si="1"/>
        <v>2375</v>
      </c>
      <c r="F12" s="9">
        <f t="shared" si="1"/>
        <v>2375</v>
      </c>
      <c r="G12" s="9">
        <f t="shared" si="1"/>
        <v>2375</v>
      </c>
      <c r="H12" s="9">
        <f t="shared" si="1"/>
        <v>2375</v>
      </c>
      <c r="I12" s="9">
        <f t="shared" si="1"/>
        <v>2375</v>
      </c>
      <c r="J12" s="9">
        <f t="shared" si="1"/>
        <v>2375</v>
      </c>
      <c r="K12" s="9">
        <f t="shared" si="1"/>
        <v>2375</v>
      </c>
      <c r="L12" s="9">
        <f t="shared" si="1"/>
        <v>2375</v>
      </c>
      <c r="M12" s="9">
        <f t="shared" si="1"/>
        <v>2375</v>
      </c>
      <c r="N12" s="16">
        <f>SUM(B12:M12)</f>
        <v>28500</v>
      </c>
    </row>
    <row r="13" spans="1:14" x14ac:dyDescent="0.25">
      <c r="A13" s="17" t="s">
        <v>23</v>
      </c>
      <c r="B13" s="9">
        <f>4500*1.25</f>
        <v>5625</v>
      </c>
      <c r="C13" s="9"/>
      <c r="D13" s="9"/>
      <c r="E13" s="9">
        <f>4500*1.25</f>
        <v>5625</v>
      </c>
      <c r="F13" s="9"/>
      <c r="G13" s="9"/>
      <c r="H13" s="9">
        <f>4500*1.25</f>
        <v>5625</v>
      </c>
      <c r="I13" s="9"/>
      <c r="J13" s="9"/>
      <c r="K13" s="9">
        <f>4500*1.25</f>
        <v>5625</v>
      </c>
      <c r="N13" s="16">
        <f>SUM(B13:M13)</f>
        <v>22500</v>
      </c>
    </row>
    <row r="14" spans="1:14" x14ac:dyDescent="0.25">
      <c r="A14" s="17" t="s">
        <v>24</v>
      </c>
      <c r="B14" s="9">
        <f>19800*1.25</f>
        <v>24750</v>
      </c>
      <c r="C14" s="9">
        <f t="shared" ref="C14:M14" si="2">19800*1.25</f>
        <v>24750</v>
      </c>
      <c r="D14" s="9">
        <f t="shared" si="2"/>
        <v>24750</v>
      </c>
      <c r="E14" s="9">
        <f t="shared" si="2"/>
        <v>24750</v>
      </c>
      <c r="F14" s="9">
        <f t="shared" si="2"/>
        <v>24750</v>
      </c>
      <c r="G14" s="9">
        <f t="shared" si="2"/>
        <v>24750</v>
      </c>
      <c r="H14" s="9">
        <f t="shared" si="2"/>
        <v>24750</v>
      </c>
      <c r="I14" s="9">
        <f t="shared" si="2"/>
        <v>24750</v>
      </c>
      <c r="J14" s="9">
        <f t="shared" si="2"/>
        <v>24750</v>
      </c>
      <c r="K14" s="9">
        <f t="shared" si="2"/>
        <v>24750</v>
      </c>
      <c r="L14" s="9">
        <f t="shared" si="2"/>
        <v>24750</v>
      </c>
      <c r="M14" s="9">
        <f t="shared" si="2"/>
        <v>24750</v>
      </c>
      <c r="N14" s="16">
        <f t="shared" ref="N14:N23" si="3">SUM(B14:M14)</f>
        <v>297000</v>
      </c>
    </row>
    <row r="15" spans="1:14" x14ac:dyDescent="0.25">
      <c r="A15" s="4" t="s">
        <v>25</v>
      </c>
      <c r="B15" s="9">
        <f>7000*1.25</f>
        <v>8750</v>
      </c>
      <c r="C15" s="9">
        <f t="shared" ref="C15:M15" si="4">7000*1.25</f>
        <v>8750</v>
      </c>
      <c r="D15" s="9">
        <f t="shared" si="4"/>
        <v>8750</v>
      </c>
      <c r="E15" s="9">
        <f t="shared" si="4"/>
        <v>8750</v>
      </c>
      <c r="F15" s="9">
        <f t="shared" si="4"/>
        <v>8750</v>
      </c>
      <c r="G15" s="9">
        <f t="shared" si="4"/>
        <v>8750</v>
      </c>
      <c r="H15" s="9">
        <f t="shared" si="4"/>
        <v>8750</v>
      </c>
      <c r="I15" s="9">
        <f t="shared" si="4"/>
        <v>8750</v>
      </c>
      <c r="J15" s="9">
        <f t="shared" si="4"/>
        <v>8750</v>
      </c>
      <c r="K15" s="9">
        <f t="shared" si="4"/>
        <v>8750</v>
      </c>
      <c r="L15" s="9">
        <f t="shared" si="4"/>
        <v>8750</v>
      </c>
      <c r="M15" s="9">
        <f t="shared" si="4"/>
        <v>8750</v>
      </c>
      <c r="N15" s="16">
        <f t="shared" si="3"/>
        <v>105000</v>
      </c>
    </row>
    <row r="16" spans="1:14" x14ac:dyDescent="0.25">
      <c r="A16" s="4" t="s">
        <v>26</v>
      </c>
      <c r="B16" s="9">
        <f>5600*1.25</f>
        <v>7000</v>
      </c>
      <c r="C16" s="9">
        <f t="shared" ref="C16:M16" si="5">5600*1.25</f>
        <v>7000</v>
      </c>
      <c r="D16" s="9">
        <f t="shared" si="5"/>
        <v>7000</v>
      </c>
      <c r="E16" s="9">
        <f t="shared" si="5"/>
        <v>7000</v>
      </c>
      <c r="F16" s="9">
        <f t="shared" si="5"/>
        <v>7000</v>
      </c>
      <c r="G16" s="9">
        <f t="shared" si="5"/>
        <v>7000</v>
      </c>
      <c r="H16" s="9">
        <f t="shared" si="5"/>
        <v>7000</v>
      </c>
      <c r="I16" s="9">
        <f t="shared" si="5"/>
        <v>7000</v>
      </c>
      <c r="J16" s="9">
        <f t="shared" si="5"/>
        <v>7000</v>
      </c>
      <c r="K16" s="9">
        <f t="shared" si="5"/>
        <v>7000</v>
      </c>
      <c r="L16" s="9">
        <f t="shared" si="5"/>
        <v>7000</v>
      </c>
      <c r="M16" s="9">
        <f t="shared" si="5"/>
        <v>7000</v>
      </c>
      <c r="N16" s="16">
        <f>SUM(B16:M16)</f>
        <v>84000</v>
      </c>
    </row>
    <row r="17" spans="1:14" x14ac:dyDescent="0.25">
      <c r="A17" s="17" t="s">
        <v>16</v>
      </c>
      <c r="B17" s="9">
        <v>6647</v>
      </c>
      <c r="C17" s="9">
        <v>6647</v>
      </c>
      <c r="D17" s="9">
        <v>6647</v>
      </c>
      <c r="E17" s="9">
        <v>6647</v>
      </c>
      <c r="F17" s="9">
        <v>6647</v>
      </c>
      <c r="G17" s="9">
        <v>6647</v>
      </c>
      <c r="H17" s="9">
        <v>6647</v>
      </c>
      <c r="I17" s="9">
        <v>6647</v>
      </c>
      <c r="J17" s="9">
        <v>6647</v>
      </c>
      <c r="K17" s="9">
        <v>6647</v>
      </c>
      <c r="L17" s="9">
        <v>6647</v>
      </c>
      <c r="M17" s="9">
        <v>6647</v>
      </c>
      <c r="N17" s="16">
        <f>SUM(B17:M17)</f>
        <v>79764</v>
      </c>
    </row>
    <row r="18" spans="1:14" x14ac:dyDescent="0.25">
      <c r="A18" s="4" t="s">
        <v>27</v>
      </c>
      <c r="G18" s="9">
        <v>8800</v>
      </c>
      <c r="N18" s="16">
        <f>SUM(B18:M18)</f>
        <v>8800</v>
      </c>
    </row>
    <row r="19" spans="1:14" ht="31.5" x14ac:dyDescent="0.25">
      <c r="A19" s="17" t="s">
        <v>28</v>
      </c>
      <c r="B19" s="9">
        <f>38111/12</f>
        <v>3175.9166666666665</v>
      </c>
      <c r="C19" s="9">
        <f t="shared" ref="C19:M19" si="6">38111/12</f>
        <v>3175.9166666666665</v>
      </c>
      <c r="D19" s="9">
        <f t="shared" si="6"/>
        <v>3175.9166666666665</v>
      </c>
      <c r="E19" s="9">
        <f t="shared" si="6"/>
        <v>3175.9166666666665</v>
      </c>
      <c r="F19" s="9">
        <f t="shared" si="6"/>
        <v>3175.9166666666665</v>
      </c>
      <c r="G19" s="9">
        <f t="shared" si="6"/>
        <v>3175.9166666666665</v>
      </c>
      <c r="H19" s="9">
        <f t="shared" si="6"/>
        <v>3175.9166666666665</v>
      </c>
      <c r="I19" s="9">
        <f t="shared" si="6"/>
        <v>3175.9166666666665</v>
      </c>
      <c r="J19" s="9">
        <f t="shared" si="6"/>
        <v>3175.9166666666665</v>
      </c>
      <c r="K19" s="9">
        <f t="shared" si="6"/>
        <v>3175.9166666666665</v>
      </c>
      <c r="L19" s="9">
        <f t="shared" si="6"/>
        <v>3175.9166666666665</v>
      </c>
      <c r="M19" s="9">
        <f t="shared" si="6"/>
        <v>3175.9166666666665</v>
      </c>
      <c r="N19" s="16">
        <f>SUM(B19:M19)</f>
        <v>38111</v>
      </c>
    </row>
    <row r="20" spans="1:14" x14ac:dyDescent="0.25">
      <c r="A20" s="4" t="s">
        <v>29</v>
      </c>
      <c r="F20" s="9">
        <v>1600</v>
      </c>
      <c r="N20" s="16">
        <f t="shared" si="3"/>
        <v>1600</v>
      </c>
    </row>
    <row r="21" spans="1:14" x14ac:dyDescent="0.25">
      <c r="A21" s="4" t="s">
        <v>30</v>
      </c>
      <c r="D21" s="9">
        <v>1005</v>
      </c>
      <c r="E21" s="9"/>
      <c r="F21" s="9"/>
      <c r="G21" s="9">
        <v>1005</v>
      </c>
      <c r="H21" s="9"/>
      <c r="I21" s="9"/>
      <c r="J21" s="9">
        <v>1005</v>
      </c>
      <c r="K21" s="9"/>
      <c r="L21" s="9"/>
      <c r="M21" s="9">
        <v>1005</v>
      </c>
      <c r="N21" s="16">
        <f t="shared" si="3"/>
        <v>4020</v>
      </c>
    </row>
    <row r="22" spans="1:14" x14ac:dyDescent="0.25">
      <c r="A22" s="4" t="s">
        <v>31</v>
      </c>
      <c r="B22" s="9">
        <v>1850</v>
      </c>
      <c r="H22" s="9">
        <v>350</v>
      </c>
      <c r="N22" s="16">
        <f t="shared" si="3"/>
        <v>2200</v>
      </c>
    </row>
    <row r="23" spans="1:14" x14ac:dyDescent="0.25">
      <c r="A23" s="17" t="s">
        <v>32</v>
      </c>
      <c r="B23" s="9">
        <v>2000</v>
      </c>
      <c r="C23" s="9">
        <v>2000</v>
      </c>
      <c r="D23" s="9">
        <v>2000</v>
      </c>
      <c r="E23" s="9">
        <v>2000</v>
      </c>
      <c r="F23" s="9">
        <v>2000</v>
      </c>
      <c r="G23" s="9">
        <v>2000</v>
      </c>
      <c r="H23" s="9">
        <v>2000</v>
      </c>
      <c r="I23" s="9">
        <v>2000</v>
      </c>
      <c r="J23" s="9">
        <v>2000</v>
      </c>
      <c r="K23" s="9">
        <v>2000</v>
      </c>
      <c r="L23" s="9">
        <v>2000</v>
      </c>
      <c r="M23" s="9">
        <v>2000</v>
      </c>
      <c r="N23" s="16">
        <f t="shared" si="3"/>
        <v>24000</v>
      </c>
    </row>
    <row r="24" spans="1:14" s="8" customFormat="1" ht="16.5" thickBot="1" x14ac:dyDescent="0.3">
      <c r="A24" s="18" t="s">
        <v>33</v>
      </c>
      <c r="B24" s="19">
        <f t="shared" ref="B24:N24" si="7">SUM(B11:B23)</f>
        <v>65025.916666666664</v>
      </c>
      <c r="C24" s="19">
        <f t="shared" si="7"/>
        <v>57550.916666666664</v>
      </c>
      <c r="D24" s="19">
        <f t="shared" si="7"/>
        <v>58555.916666666664</v>
      </c>
      <c r="E24" s="19">
        <f t="shared" si="7"/>
        <v>63175.916666666664</v>
      </c>
      <c r="F24" s="19">
        <f t="shared" si="7"/>
        <v>59150.916666666664</v>
      </c>
      <c r="G24" s="19">
        <f t="shared" si="7"/>
        <v>67355.916666666657</v>
      </c>
      <c r="H24" s="19">
        <f t="shared" si="7"/>
        <v>63525.916666666664</v>
      </c>
      <c r="I24" s="19">
        <f t="shared" si="7"/>
        <v>57550.916666666664</v>
      </c>
      <c r="J24" s="19">
        <f t="shared" si="7"/>
        <v>58555.916666666664</v>
      </c>
      <c r="K24" s="19">
        <f t="shared" si="7"/>
        <v>63175.916666666664</v>
      </c>
      <c r="L24" s="19">
        <f t="shared" si="7"/>
        <v>57550.916666666664</v>
      </c>
      <c r="M24" s="19">
        <f t="shared" si="7"/>
        <v>58555.916666666664</v>
      </c>
      <c r="N24" s="20">
        <f t="shared" si="7"/>
        <v>729731</v>
      </c>
    </row>
    <row r="31" spans="1:14" x14ac:dyDescent="0.25">
      <c r="N31" s="21"/>
    </row>
    <row r="40" spans="2:3" x14ac:dyDescent="0.25">
      <c r="B40" s="22"/>
    </row>
    <row r="41" spans="2:3" x14ac:dyDescent="0.25">
      <c r="B41" s="22"/>
    </row>
    <row r="42" spans="2:3" x14ac:dyDescent="0.25">
      <c r="B42" s="22"/>
    </row>
    <row r="43" spans="2:3" x14ac:dyDescent="0.25">
      <c r="B43" s="22"/>
      <c r="C43" s="22"/>
    </row>
    <row r="44" spans="2:3" x14ac:dyDescent="0.25">
      <c r="B44" s="22"/>
      <c r="C44" s="22"/>
    </row>
    <row r="45" spans="2:3" x14ac:dyDescent="0.25">
      <c r="B45" s="22"/>
      <c r="C45" s="22"/>
    </row>
    <row r="46" spans="2:3" x14ac:dyDescent="0.25">
      <c r="B46" s="22"/>
      <c r="C46" s="22"/>
    </row>
    <row r="47" spans="2:3" x14ac:dyDescent="0.25">
      <c r="B47" s="22"/>
      <c r="C47" s="22"/>
    </row>
    <row r="48" spans="2:3" x14ac:dyDescent="0.25">
      <c r="B48" s="22"/>
      <c r="C48" s="22"/>
    </row>
    <row r="49" spans="1:3" x14ac:dyDescent="0.25">
      <c r="B49" s="22"/>
      <c r="C49" s="22"/>
    </row>
    <row r="50" spans="1:3" x14ac:dyDescent="0.25">
      <c r="B50" s="22"/>
      <c r="C50" s="22"/>
    </row>
    <row r="51" spans="1:3" x14ac:dyDescent="0.25">
      <c r="B51" s="22"/>
      <c r="C51" s="22"/>
    </row>
    <row r="52" spans="1:3" x14ac:dyDescent="0.25">
      <c r="B52" s="22"/>
      <c r="C52" s="22"/>
    </row>
    <row r="53" spans="1:3" x14ac:dyDescent="0.25">
      <c r="B53" s="22"/>
      <c r="C53" s="22"/>
    </row>
    <row r="54" spans="1:3" x14ac:dyDescent="0.25">
      <c r="B54" s="22"/>
      <c r="C54" s="22"/>
    </row>
    <row r="55" spans="1:3" x14ac:dyDescent="0.25">
      <c r="B55" s="22"/>
      <c r="C55" s="22"/>
    </row>
    <row r="56" spans="1:3" x14ac:dyDescent="0.25">
      <c r="B56" s="22"/>
      <c r="C56" s="22"/>
    </row>
    <row r="57" spans="1:3" x14ac:dyDescent="0.25">
      <c r="B57" s="22"/>
      <c r="C57" s="22"/>
    </row>
    <row r="58" spans="1:3" x14ac:dyDescent="0.25">
      <c r="A58" s="23"/>
      <c r="B58" s="22"/>
      <c r="C58" s="22"/>
    </row>
  </sheetData>
  <mergeCells count="1">
    <mergeCell ref="A1:N1"/>
  </mergeCells>
  <pageMargins left="0.7" right="0.7" top="0.75" bottom="0.75" header="0.3" footer="0.3"/>
  <pageSetup paperSize="9" orientation="portrait" horizontalDpi="4294967292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Budget 2024 inkl moms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Cassandra Melin</dc:creator>
  <cp:lastModifiedBy>Cassandra Melin</cp:lastModifiedBy>
  <dcterms:created xsi:type="dcterms:W3CDTF">2024-03-17T14:39:30Z</dcterms:created>
  <dcterms:modified xsi:type="dcterms:W3CDTF">2024-03-17T14:39:54Z</dcterms:modified>
</cp:coreProperties>
</file>